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Ebcons\Box\EBC NUOVA\CAIE\Gare Pubbliche\Energia Elettrica 2026\6. Allegati al disciplinare\ALL. 5_CAPITOLATO TECNICO\DATI SOCIETA' EE 2026 EXCELL\"/>
    </mc:Choice>
  </mc:AlternateContent>
  <xr:revisionPtr revIDLastSave="0" documentId="13_ncr:1_{1972AF67-AF60-4489-B1C5-13E5E8F500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Foglio1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E29" i="1"/>
  <c r="D29" i="1"/>
  <c r="O16" i="1"/>
  <c r="P16" i="1"/>
  <c r="Q16" i="1"/>
  <c r="O17" i="1"/>
  <c r="P17" i="1"/>
  <c r="Q17" i="1"/>
  <c r="O18" i="1"/>
  <c r="P18" i="1"/>
  <c r="Q18" i="1"/>
  <c r="O19" i="1"/>
  <c r="P19" i="1"/>
  <c r="Q19" i="1"/>
  <c r="O20" i="1"/>
  <c r="P20" i="1"/>
  <c r="Q20" i="1"/>
  <c r="O21" i="1"/>
  <c r="P21" i="1"/>
  <c r="Q21" i="1"/>
  <c r="O22" i="1"/>
  <c r="P22" i="1"/>
  <c r="Q22" i="1"/>
  <c r="O23" i="1"/>
  <c r="P23" i="1"/>
  <c r="Q23" i="1"/>
  <c r="O24" i="1"/>
  <c r="P24" i="1"/>
  <c r="Q24" i="1"/>
  <c r="O25" i="1"/>
  <c r="P25" i="1"/>
  <c r="Q25" i="1"/>
  <c r="O26" i="1"/>
  <c r="P26" i="1"/>
  <c r="Q26" i="1"/>
  <c r="O27" i="1"/>
  <c r="P27" i="1"/>
  <c r="Q27" i="1"/>
  <c r="P15" i="1"/>
  <c r="Q15" i="1"/>
  <c r="O15" i="1"/>
  <c r="I27" i="1"/>
  <c r="J27" i="1"/>
  <c r="K27" i="1"/>
  <c r="K26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I17" i="1"/>
  <c r="I18" i="1"/>
  <c r="I19" i="1"/>
  <c r="I20" i="1"/>
  <c r="I21" i="1"/>
  <c r="I22" i="1"/>
  <c r="I23" i="1"/>
  <c r="I24" i="1"/>
  <c r="I25" i="1"/>
  <c r="I26" i="1"/>
  <c r="I16" i="1"/>
  <c r="G23" i="1"/>
  <c r="G26" i="1"/>
  <c r="B16" i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G16" i="1"/>
  <c r="G17" i="1"/>
  <c r="G18" i="1"/>
  <c r="G19" i="1"/>
  <c r="G20" i="1"/>
  <c r="G21" i="1"/>
  <c r="G22" i="1"/>
  <c r="G24" i="1"/>
  <c r="G25" i="1"/>
  <c r="G27" i="1"/>
  <c r="G15" i="1"/>
  <c r="G29" i="1" l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<sst xmlns="http://schemas.openxmlformats.org/spreadsheetml/2006/main" count="40" uniqueCount="26">
  <si>
    <t>DATA:</t>
  </si>
  <si>
    <t>F1</t>
  </si>
  <si>
    <t>F2</t>
  </si>
  <si>
    <t>F3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</si>
  <si>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</si>
  <si>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</si>
  <si>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</si>
  <si>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</si>
  <si>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</si>
  <si>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</si>
  <si>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</si>
  <si>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</si>
  <si>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</si>
  <si>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</si>
  <si>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</si>
  <si>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</si>
  <si>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CONSUMI ENERGIA ELETTRICA AREA REGOLAZIONE</t>
  </si>
  <si>
    <t>TOTALE (FU)</t>
  </si>
  <si>
    <t>LETTURA DI FATTURA</t>
  </si>
  <si>
    <t>ARROTONDAMENTO</t>
  </si>
  <si>
    <t>kWh</t>
  </si>
  <si>
    <t>DIFFERENZIALE</t>
  </si>
  <si>
    <t>CONSUMMO ANNUALE</t>
  </si>
  <si>
    <t xml:space="preserve">                                              (ALLEGATO 5) al Disciplinare di Gara - CAPITOLATO TECNICO</t>
  </si>
  <si>
    <t xml:space="preserve">                                                                                           SOCIETà ITALIANA PER AZIONI PER IL TRAFORO DEL MONTE BIANCO: ANAGRAFICA PUNTI DI PRELIEVO E PREVISIONE DEI CONSUMI 2026                                                                          </t>
  </si>
  <si>
    <t xml:space="preserve">                                                                                              TABELLA ANAGRAFICA PUNTI DI PRELIEVO 2026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</si>
</sst>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i/>
      <sz val="10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theme="0" tint="-0.14996795556505021"/>
      </right>
      <top style="thin">
        <color indexed="64"/>
      </top>
      <bottom style="thin">
        <color indexed="64"/>
      </bottom>
      <diagonal/>
    </border>
    <border>
      <left/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06/relationships/rdRichValueStructure" Target="richData/rdrichvaluestructure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0"/>
  <sheetViews>
    <sheetView showGridLines="0" tabSelected="1" view="pageLayout" zoomScaleNormal="100" workbookViewId="0">
      <selection activeCell="E7" sqref="E7:I7"/>
    </sheetView>
  </sheetViews>
  <sheetFormatPr defaultColWidth="8.85546875" defaultRowHeight="12.75" x14ac:dyDescent="0.25"/>
  <cols>
    <col min="1" max="1" width="2.7109375" style="2" customWidth="1"/>
    <col min="2" max="2" width="9" style="2" customWidth="1"/>
    <col min="3" max="3" width="11.7109375" style="2" customWidth="1"/>
    <col min="4" max="6" width="8.85546875" style="2"/>
    <col min="7" max="7" width="15.42578125" style="2" customWidth="1"/>
    <col min="8" max="10" width="8.85546875" style="2"/>
    <col min="11" max="11" width="12.140625" style="2" customWidth="1"/>
    <col min="12" max="12" width="20.7109375" style="2" customWidth="1"/>
    <col min="13" max="13" width="4.28515625" style="2" customWidth="1"/>
    <col min="14" max="14" width="17.5703125" style="2" customWidth="1"/>
    <col min="15" max="17" width="8.85546875" style="2"/>
    <col min="18" max="18" width="12.7109375" style="2" customWidth="1"/>
    <col min="19" max="16384" width="8.85546875" style="2"/>
  </cols>
  <sheetData>
    <row r="1" spans="2:18" ht="27.75" customHeight="1" x14ac:dyDescent="0.25">
      <c r="F1" s="29"/>
      <c r="G1" s="29"/>
    </row>
    <row r="2" spans="2:18" ht="9" customHeight="1" x14ac:dyDescent="0.25">
      <c r="F2" s="3"/>
      <c r="G2" s="3"/>
    </row>
    <row r="3" spans="2:18" x14ac:dyDescent="0.25">
      <c r="C3" s="30" t="s">
        <v>23</v>
      </c>
      <c r="D3" s="31"/>
      <c r="E3" s="31"/>
      <c r="F3" s="31"/>
      <c r="G3" s="31"/>
      <c r="H3" s="31"/>
      <c r="I3" s="31"/>
      <c r="J3" s="31"/>
      <c r="K3" s="31"/>
    </row>
    <row r="4" spans="2:18" ht="8.25" customHeight="1" x14ac:dyDescent="0.25">
      <c r="C4" s="4"/>
    </row>
    <row r="5" spans="2:18" x14ac:dyDescent="0.25">
      <c r="C5" s="38" t="s">
        <v>24</v>
      </c>
      <c r="D5" s="38"/>
      <c r="E5" s="38"/>
      <c r="F5" s="38"/>
      <c r="G5" s="38"/>
      <c r="H5" s="38"/>
      <c r="I5" s="38"/>
      <c r="J5" s="38"/>
      <c r="K5" s="38"/>
      <c r="L5" s="38"/>
    </row>
    <row r="7" spans="2:18" x14ac:dyDescent="0.25">
      <c r="E7" s="31" t="s">
        <v>25</v>
      </c>
      <c r="F7" s="31"/>
      <c r="G7" s="31"/>
      <c r="H7" s="31"/>
      <c r="I7" s="31"/>
    </row>
    <row r="8" spans="2:18" x14ac:dyDescent="0.25">
      <c r="C8" s="31" t="e" vm="1">
        <v>#VALUE!</v>
      </c>
      <c r="D8" s="31"/>
      <c r="E8" s="31"/>
    </row>
    <row r="9" spans="2:18" x14ac:dyDescent="0.25">
      <c r="C9" s="31"/>
      <c r="D9" s="31"/>
      <c r="E9" s="31"/>
      <c r="F9" s="32" t="s">
        <v>16</v>
      </c>
      <c r="G9" s="33"/>
      <c r="H9" s="34"/>
      <c r="I9" s="31">
        <v>2024</v>
      </c>
    </row>
    <row r="10" spans="2:18" x14ac:dyDescent="0.25">
      <c r="C10" s="31"/>
      <c r="D10" s="31"/>
      <c r="E10" s="31"/>
      <c r="F10" s="35"/>
      <c r="G10" s="36"/>
      <c r="H10" s="37"/>
      <c r="I10" s="31"/>
    </row>
    <row r="11" spans="2:18" x14ac:dyDescent="0.25">
      <c r="C11" s="31"/>
      <c r="D11" s="31"/>
      <c r="E11" s="31"/>
    </row>
    <row r="12" spans="2:18" ht="13.5" thickBot="1" x14ac:dyDescent="0.3"/>
    <row r="13" spans="2:18" x14ac:dyDescent="0.25">
      <c r="C13" s="5" t="s">
        <v>0</v>
      </c>
      <c r="D13" s="6" t="s">
        <v>1</v>
      </c>
      <c r="E13" s="7" t="s">
        <v>2</v>
      </c>
      <c r="F13" s="8" t="s">
        <v>3</v>
      </c>
      <c r="G13" s="5" t="s">
        <v>17</v>
      </c>
      <c r="I13" s="26" t="s">
        <v>18</v>
      </c>
      <c r="J13" s="27"/>
      <c r="K13" s="27"/>
      <c r="L13" s="9"/>
      <c r="N13" s="5" t="s">
        <v>21</v>
      </c>
      <c r="O13" s="6" t="s">
        <v>1</v>
      </c>
      <c r="P13" s="7" t="s">
        <v>2</v>
      </c>
      <c r="Q13" s="8" t="s">
        <v>3</v>
      </c>
      <c r="R13" s="5" t="s">
        <v>17</v>
      </c>
    </row>
    <row r="14" spans="2:18" x14ac:dyDescent="0.25">
      <c r="C14" s="10"/>
      <c r="D14" s="11" t="s">
        <v>20</v>
      </c>
      <c r="E14" s="11" t="s">
        <v>20</v>
      </c>
      <c r="F14" s="11" t="s">
        <v>20</v>
      </c>
      <c r="G14" s="11" t="s">
        <v>20</v>
      </c>
      <c r="I14" s="12"/>
      <c r="L14" s="13"/>
    </row>
    <row r="15" spans="2:18" x14ac:dyDescent="0.25">
      <c r="B15" s="14">
        <v>2023</v>
      </c>
      <c r="C15" s="14" t="s">
        <v>15</v>
      </c>
      <c r="D15" s="14">
        <v>7035</v>
      </c>
      <c r="E15" s="14">
        <v>8195</v>
      </c>
      <c r="F15" s="14">
        <v>18551</v>
      </c>
      <c r="G15" s="5">
        <f>SUM(D15+E15+F15)</f>
        <v>33781</v>
      </c>
      <c r="I15" s="12" t="s">
        <v>1</v>
      </c>
      <c r="J15" s="2" t="s">
        <v>2</v>
      </c>
      <c r="K15" s="2" t="s">
        <v>3</v>
      </c>
      <c r="L15" s="13"/>
      <c r="O15" s="2">
        <f>D16-D15</f>
        <v>1305</v>
      </c>
      <c r="P15" s="2">
        <f t="shared" ref="P15:Q15" si="0">E16-E15</f>
        <v>-769</v>
      </c>
      <c r="Q15" s="2">
        <f t="shared" si="0"/>
        <v>-1955</v>
      </c>
    </row>
    <row r="16" spans="2:18" x14ac:dyDescent="0.25">
      <c r="B16" s="15">
        <f>I9</f>
        <v>2024</v>
      </c>
      <c r="C16" s="16" t="s">
        <v>4</v>
      </c>
      <c r="D16" s="17">
        <v>8340</v>
      </c>
      <c r="E16" s="17">
        <v>7426</v>
      </c>
      <c r="F16" s="18">
        <v>16596</v>
      </c>
      <c r="G16" s="19">
        <f t="shared" ref="G16:G27" si="1">SUM(D16+E16+F16)</f>
        <v>32362</v>
      </c>
      <c r="I16" s="12">
        <f>D16+D15</f>
        <v>15375</v>
      </c>
      <c r="J16" s="2">
        <f t="shared" ref="J16:K26" si="2">E16+E15</f>
        <v>15621</v>
      </c>
      <c r="K16" s="2">
        <f t="shared" si="2"/>
        <v>35147</v>
      </c>
      <c r="L16" s="13"/>
      <c r="O16" s="2">
        <f t="shared" ref="O16:O27" si="3">D17-D16</f>
        <v>-1743</v>
      </c>
      <c r="P16" s="2">
        <f t="shared" ref="P16:P27" si="4">E17-E16</f>
        <v>-168</v>
      </c>
      <c r="Q16" s="2">
        <f t="shared" ref="Q16:Q27" si="5">F17-F16</f>
        <v>-3002</v>
      </c>
    </row>
    <row r="17" spans="2:17" x14ac:dyDescent="0.25">
      <c r="B17" s="15">
        <f>B16</f>
        <v>2024</v>
      </c>
      <c r="C17" s="20" t="s">
        <v>5</v>
      </c>
      <c r="D17" s="21">
        <v>6597</v>
      </c>
      <c r="E17" s="21">
        <v>7258</v>
      </c>
      <c r="F17" s="22">
        <v>13594</v>
      </c>
      <c r="G17" s="19">
        <f t="shared" si="1"/>
        <v>27449</v>
      </c>
      <c r="I17" s="12">
        <f t="shared" ref="I17:I26" si="6">D17+D16</f>
        <v>14937</v>
      </c>
      <c r="J17" s="2">
        <f t="shared" si="2"/>
        <v>14684</v>
      </c>
      <c r="K17" s="2">
        <f t="shared" si="2"/>
        <v>30190</v>
      </c>
      <c r="L17" s="13"/>
      <c r="O17" s="2">
        <f t="shared" si="3"/>
        <v>-1933</v>
      </c>
      <c r="P17" s="2">
        <f t="shared" si="4"/>
        <v>-639</v>
      </c>
      <c r="Q17" s="2">
        <f t="shared" si="5"/>
        <v>-310</v>
      </c>
    </row>
    <row r="18" spans="2:17" x14ac:dyDescent="0.25">
      <c r="B18" s="15">
        <f t="shared" ref="B18:B27" si="7">B17</f>
        <v>2024</v>
      </c>
      <c r="C18" s="20" t="s">
        <v>6</v>
      </c>
      <c r="D18" s="21">
        <v>4664</v>
      </c>
      <c r="E18" s="21">
        <v>6619</v>
      </c>
      <c r="F18" s="22">
        <v>13284</v>
      </c>
      <c r="G18" s="19">
        <f t="shared" si="1"/>
        <v>24567</v>
      </c>
      <c r="I18" s="12">
        <f t="shared" si="6"/>
        <v>11261</v>
      </c>
      <c r="J18" s="2">
        <f t="shared" si="2"/>
        <v>13877</v>
      </c>
      <c r="K18" s="2">
        <f t="shared" si="2"/>
        <v>26878</v>
      </c>
      <c r="L18" s="13"/>
      <c r="O18" s="2">
        <f t="shared" si="3"/>
        <v>-1949</v>
      </c>
      <c r="P18" s="2">
        <f t="shared" si="4"/>
        <v>-2254</v>
      </c>
      <c r="Q18" s="2">
        <f t="shared" si="5"/>
        <v>-2386</v>
      </c>
    </row>
    <row r="19" spans="2:17" x14ac:dyDescent="0.25">
      <c r="B19" s="15">
        <f t="shared" si="7"/>
        <v>2024</v>
      </c>
      <c r="C19" s="20" t="s">
        <v>7</v>
      </c>
      <c r="D19" s="21">
        <v>2715</v>
      </c>
      <c r="E19" s="21">
        <v>4365</v>
      </c>
      <c r="F19" s="22">
        <v>10898</v>
      </c>
      <c r="G19" s="19">
        <f t="shared" si="1"/>
        <v>17978</v>
      </c>
      <c r="I19" s="12">
        <f t="shared" si="6"/>
        <v>7379</v>
      </c>
      <c r="J19" s="2">
        <f t="shared" si="2"/>
        <v>10984</v>
      </c>
      <c r="K19" s="2">
        <f t="shared" si="2"/>
        <v>24182</v>
      </c>
      <c r="L19" s="13"/>
      <c r="O19" s="2">
        <f t="shared" si="3"/>
        <v>118</v>
      </c>
      <c r="P19" s="2">
        <f t="shared" si="4"/>
        <v>-299</v>
      </c>
      <c r="Q19" s="2">
        <f t="shared" si="5"/>
        <v>-749</v>
      </c>
    </row>
    <row r="20" spans="2:17" x14ac:dyDescent="0.25">
      <c r="B20" s="15">
        <f t="shared" si="7"/>
        <v>2024</v>
      </c>
      <c r="C20" s="20" t="s">
        <v>8</v>
      </c>
      <c r="D20" s="21">
        <v>2833</v>
      </c>
      <c r="E20" s="21">
        <v>4066</v>
      </c>
      <c r="F20" s="22">
        <v>10149</v>
      </c>
      <c r="G20" s="19">
        <f t="shared" si="1"/>
        <v>17048</v>
      </c>
      <c r="I20" s="12">
        <f t="shared" si="6"/>
        <v>5548</v>
      </c>
      <c r="J20" s="2">
        <f t="shared" si="2"/>
        <v>8431</v>
      </c>
      <c r="K20" s="2">
        <f t="shared" si="2"/>
        <v>21047</v>
      </c>
      <c r="L20" s="13"/>
      <c r="O20" s="2">
        <f t="shared" si="3"/>
        <v>-260</v>
      </c>
      <c r="P20" s="2">
        <f t="shared" si="4"/>
        <v>-286</v>
      </c>
      <c r="Q20" s="2">
        <f t="shared" si="5"/>
        <v>-1085</v>
      </c>
    </row>
    <row r="21" spans="2:17" x14ac:dyDescent="0.25">
      <c r="B21" s="15">
        <f t="shared" si="7"/>
        <v>2024</v>
      </c>
      <c r="C21" s="20" t="s">
        <v>9</v>
      </c>
      <c r="D21" s="21">
        <v>2573</v>
      </c>
      <c r="E21" s="21">
        <v>3780</v>
      </c>
      <c r="F21" s="22">
        <v>9064</v>
      </c>
      <c r="G21" s="19">
        <f t="shared" si="1"/>
        <v>15417</v>
      </c>
      <c r="I21" s="12">
        <f t="shared" si="6"/>
        <v>5406</v>
      </c>
      <c r="J21" s="2">
        <f t="shared" si="2"/>
        <v>7846</v>
      </c>
      <c r="K21" s="2">
        <f t="shared" si="2"/>
        <v>19213</v>
      </c>
      <c r="L21" s="13"/>
      <c r="O21" s="2">
        <f t="shared" si="3"/>
        <v>709</v>
      </c>
      <c r="P21" s="2">
        <f t="shared" si="4"/>
        <v>288</v>
      </c>
      <c r="Q21" s="2">
        <f t="shared" si="5"/>
        <v>499</v>
      </c>
    </row>
    <row r="22" spans="2:17" x14ac:dyDescent="0.25">
      <c r="B22" s="15">
        <f t="shared" si="7"/>
        <v>2024</v>
      </c>
      <c r="C22" s="20" t="s">
        <v>10</v>
      </c>
      <c r="D22" s="21">
        <v>3282</v>
      </c>
      <c r="E22" s="21">
        <v>4068</v>
      </c>
      <c r="F22" s="22">
        <v>9563</v>
      </c>
      <c r="G22" s="19">
        <f t="shared" si="1"/>
        <v>16913</v>
      </c>
      <c r="I22" s="12">
        <f t="shared" si="6"/>
        <v>5855</v>
      </c>
      <c r="J22" s="2">
        <f t="shared" si="2"/>
        <v>7848</v>
      </c>
      <c r="K22" s="2">
        <f t="shared" si="2"/>
        <v>18627</v>
      </c>
      <c r="L22" s="13"/>
      <c r="O22" s="2">
        <f t="shared" si="3"/>
        <v>-1056</v>
      </c>
      <c r="P22" s="2">
        <f t="shared" si="4"/>
        <v>-238</v>
      </c>
      <c r="Q22" s="2">
        <f t="shared" si="5"/>
        <v>-744</v>
      </c>
    </row>
    <row r="23" spans="2:17" x14ac:dyDescent="0.25">
      <c r="B23" s="15">
        <f t="shared" si="7"/>
        <v>2024</v>
      </c>
      <c r="C23" s="20" t="s">
        <v>11</v>
      </c>
      <c r="D23" s="21">
        <v>2226</v>
      </c>
      <c r="E23" s="21">
        <v>3830</v>
      </c>
      <c r="F23" s="22">
        <v>8819</v>
      </c>
      <c r="G23" s="19">
        <f>SUM(D23+E23+F23)+1</f>
        <v>14876</v>
      </c>
      <c r="I23" s="12">
        <f t="shared" si="6"/>
        <v>5508</v>
      </c>
      <c r="J23" s="2">
        <f t="shared" si="2"/>
        <v>7898</v>
      </c>
      <c r="K23" s="2">
        <f t="shared" si="2"/>
        <v>18382</v>
      </c>
      <c r="L23" s="13" t="s">
        <v>19</v>
      </c>
      <c r="O23" s="2">
        <f t="shared" si="3"/>
        <v>-296</v>
      </c>
      <c r="P23" s="2">
        <f t="shared" si="4"/>
        <v>-229</v>
      </c>
      <c r="Q23" s="2">
        <f t="shared" si="5"/>
        <v>-582</v>
      </c>
    </row>
    <row r="24" spans="2:17" x14ac:dyDescent="0.25">
      <c r="B24" s="15">
        <f t="shared" si="7"/>
        <v>2024</v>
      </c>
      <c r="C24" s="20" t="s">
        <v>12</v>
      </c>
      <c r="D24" s="21">
        <v>1930</v>
      </c>
      <c r="E24" s="21">
        <v>3601</v>
      </c>
      <c r="F24" s="22">
        <v>8237</v>
      </c>
      <c r="G24" s="19">
        <f t="shared" si="1"/>
        <v>13768</v>
      </c>
      <c r="I24" s="12">
        <f t="shared" si="6"/>
        <v>4156</v>
      </c>
      <c r="J24" s="2">
        <f t="shared" si="2"/>
        <v>7431</v>
      </c>
      <c r="K24" s="2">
        <f t="shared" si="2"/>
        <v>17056</v>
      </c>
      <c r="L24" s="13"/>
      <c r="O24" s="2">
        <f t="shared" si="3"/>
        <v>831</v>
      </c>
      <c r="P24" s="2">
        <f t="shared" si="4"/>
        <v>739</v>
      </c>
      <c r="Q24" s="2">
        <f t="shared" si="5"/>
        <v>354</v>
      </c>
    </row>
    <row r="25" spans="2:17" x14ac:dyDescent="0.25">
      <c r="B25" s="15">
        <f t="shared" si="7"/>
        <v>2024</v>
      </c>
      <c r="C25" s="20" t="s">
        <v>13</v>
      </c>
      <c r="D25" s="21">
        <v>2761</v>
      </c>
      <c r="E25" s="21">
        <v>4340</v>
      </c>
      <c r="F25" s="22">
        <v>8591</v>
      </c>
      <c r="G25" s="19">
        <f t="shared" si="1"/>
        <v>15692</v>
      </c>
      <c r="I25" s="12">
        <f t="shared" si="6"/>
        <v>4691</v>
      </c>
      <c r="J25" s="2">
        <f t="shared" si="2"/>
        <v>7941</v>
      </c>
      <c r="K25" s="2">
        <f t="shared" si="2"/>
        <v>16828</v>
      </c>
      <c r="L25" s="13"/>
      <c r="O25" s="2">
        <f t="shared" si="3"/>
        <v>2063</v>
      </c>
      <c r="P25" s="2">
        <f t="shared" si="4"/>
        <v>1461</v>
      </c>
      <c r="Q25" s="2">
        <f t="shared" si="5"/>
        <v>2690</v>
      </c>
    </row>
    <row r="26" spans="2:17" x14ac:dyDescent="0.25">
      <c r="B26" s="15">
        <f t="shared" si="7"/>
        <v>2024</v>
      </c>
      <c r="C26" s="20" t="s">
        <v>14</v>
      </c>
      <c r="D26" s="21">
        <v>4824</v>
      </c>
      <c r="E26" s="21">
        <v>5801</v>
      </c>
      <c r="F26" s="22">
        <v>11281</v>
      </c>
      <c r="G26" s="19">
        <f>SUM(D26+E26+F26)+1</f>
        <v>21907</v>
      </c>
      <c r="I26" s="12">
        <f t="shared" si="6"/>
        <v>7585</v>
      </c>
      <c r="J26" s="2">
        <f t="shared" si="2"/>
        <v>10141</v>
      </c>
      <c r="K26" s="2">
        <f t="shared" si="2"/>
        <v>19872</v>
      </c>
      <c r="L26" s="13" t="s">
        <v>19</v>
      </c>
      <c r="O26" s="2">
        <f t="shared" si="3"/>
        <v>2286</v>
      </c>
      <c r="P26" s="2">
        <f t="shared" si="4"/>
        <v>1318</v>
      </c>
      <c r="Q26" s="2">
        <f t="shared" si="5"/>
        <v>4868</v>
      </c>
    </row>
    <row r="27" spans="2:17" ht="13.5" thickBot="1" x14ac:dyDescent="0.3">
      <c r="B27" s="15">
        <f t="shared" si="7"/>
        <v>2024</v>
      </c>
      <c r="C27" s="20" t="s">
        <v>15</v>
      </c>
      <c r="D27" s="21">
        <v>7110</v>
      </c>
      <c r="E27" s="21">
        <v>7119</v>
      </c>
      <c r="F27" s="22">
        <v>16149</v>
      </c>
      <c r="G27" s="19">
        <f t="shared" si="1"/>
        <v>30378</v>
      </c>
      <c r="I27" s="23">
        <f t="shared" ref="I27" si="8">D27+D26</f>
        <v>11934</v>
      </c>
      <c r="J27" s="24">
        <f t="shared" ref="J27" si="9">E27+E26</f>
        <v>12920</v>
      </c>
      <c r="K27" s="24">
        <f t="shared" ref="K27" si="10">F27+F26</f>
        <v>27430</v>
      </c>
      <c r="L27" s="25"/>
      <c r="O27" s="2">
        <f t="shared" si="3"/>
        <v>-7110</v>
      </c>
      <c r="P27" s="2">
        <f t="shared" si="4"/>
        <v>-7119</v>
      </c>
      <c r="Q27" s="2">
        <f t="shared" si="5"/>
        <v>-16149</v>
      </c>
    </row>
    <row r="29" spans="2:17" x14ac:dyDescent="0.25">
      <c r="B29" s="28" t="s">
        <v>22</v>
      </c>
      <c r="C29" s="28"/>
      <c r="D29" s="19">
        <f>SUM(D16:D27)</f>
        <v>49855</v>
      </c>
      <c r="E29" s="19">
        <f>SUM(E16:E27)+1</f>
        <v>62274</v>
      </c>
      <c r="F29" s="19">
        <f>SUM(F16:F27)+1</f>
        <v>136226</v>
      </c>
      <c r="G29" s="19">
        <f>SUM(G16:G27)</f>
        <v>248355</v>
      </c>
    </row>
    <row r="30" spans="2:17" ht="99.6" customHeight="1" x14ac:dyDescent="0.25">
      <c r="E30" s="1" t="s">
        <v>19</v>
      </c>
      <c r="F30" s="1" t="s">
        <v>19</v>
      </c>
    </row>
  </sheetData>
  <mergeCells count="9">
    <mergeCell ref="I13:K13"/>
    <mergeCell ref="B29:C29"/>
    <mergeCell ref="F1:G1"/>
    <mergeCell ref="C3:K3"/>
    <mergeCell ref="C8:E11"/>
    <mergeCell ref="F9:H10"/>
    <mergeCell ref="I9:I10"/>
    <mergeCell ref="E7:I7"/>
    <mergeCell ref="C5:L5"/>
  </mergeCells>
  <phoneticPr fontId="1" type="noConversion"/>
  <pageMargins left="0.7" right="0.7" top="0.75" bottom="0.75" header="0.3" footer="0.3"/>
  <pageSetup paperSize="9" orientation="landscape" r:id="rId1"/>
  <headerFooter>
    <oddHeader>&amp;CCAPITOLATO TECNICO-  
 C.I.G.   B5A3C9882D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187E2-ABD3-4344-8C96-80B563CBF66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Sheet1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Feruglio, Max Peter</dc:creator>
  <cp:lastModifiedBy>Pier Francesco Del Conte</cp:lastModifiedBy>
  <cp:lastPrinted>2025-02-14T16:51:19Z</cp:lastPrinted>
  <dcterms:created xsi:type="dcterms:W3CDTF">2015-06-05T18:17:20Z</dcterms:created>
  <dcterms:modified xsi:type="dcterms:W3CDTF">2025-02-14T16:51:24Z</dcterms:modified>
</cp:coreProperties>
</file>